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2 квартал\4- 208-КС-2017_Модерн-я станции налива нефтепрод. в автоцистерны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'9.1.'!$A$1:$G$47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39" i="54" l="1"/>
  <c r="C39" i="54"/>
  <c r="D13" i="54" l="1"/>
  <c r="D17" i="54" l="1"/>
  <c r="D24" i="54"/>
  <c r="D26" i="54" s="1"/>
  <c r="D25" i="54" l="1"/>
  <c r="D9" i="54" l="1"/>
  <c r="D10" i="54" l="1"/>
  <c r="D11" i="54"/>
  <c r="D19" i="54"/>
  <c r="D15" i="54"/>
  <c r="D28" i="54" l="1"/>
</calcChain>
</file>

<file path=xl/sharedStrings.xml><?xml version="1.0" encoding="utf-8"?>
<sst xmlns="http://schemas.openxmlformats.org/spreadsheetml/2006/main" count="212" uniqueCount="184">
  <si>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</si>
  <si>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</si>
  <si>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</si>
  <si>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</si>
  <si>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</si>
  <si>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</si>
  <si>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</si>
  <si>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</si>
  <si>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</si>
  <si>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</si>
  <si>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</si>
  <si>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</si>
  <si>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</si>
  <si>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</si>
  <si>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</si>
  <si>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</si>
  <si>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</si>
  <si>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</si>
  <si>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</si>
  <si>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</si>
  <si>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</si>
  <si>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</si>
  <si>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</si>
  <si>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</si>
  <si>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</si>
  <si>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</si>
  <si>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</si>
  <si>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</si>
  <si>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</si>
  <si>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</si>
  <si>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</si>
  <si>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</si>
  <si>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</si>
  <si>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</si>
  <si>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</si>
  <si>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</si>
  <si>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</si>
  <si>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</si>
  <si>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</si>
  <si>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</si>
  <si>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</si>
  <si>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</si>
  <si>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</si>
  <si>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</si>
  <si>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</si>
  <si>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</si>
  <si>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</si>
  <si>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</si>
  <si>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</si>
  <si>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</si>
  <si>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</si>
  <si>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</si>
  <si>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</si>
  <si>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</si>
  <si>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</si>
  <si>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</si>
  <si>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</si>
  <si>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</si>
  <si>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</si>
  <si>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</si>
  <si>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</si>
  <si>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</si>
  <si>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</si>
  <si>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</si>
  <si>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</si>
  <si>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</si>
  <si>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</si>
  <si>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</si>
  <si>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</si>
  <si>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</si>
  <si>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</si>
  <si>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</si>
  <si>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</si>
  <si>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</si>
  <si>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</si>
  <si>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</si>
  <si>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</si>
  <si>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</si>
  <si>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</si>
  <si>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</si>
  <si>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</si>
  <si>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</si>
  <si>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</si>
  <si>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</si>
  <si>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</si>
  <si>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</si>
  <si>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</si>
  <si>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</si>
  <si>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</si>
  <si>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</si>
  <si>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</si>
  <si>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</si>
  <si>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</si>
  <si>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</si>
  <si>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</si>
  <si>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</si>
  <si>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</si>
  <si>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</si>
  <si>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</si>
  <si>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</si>
  <si>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</si>
  <si>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</si>
  <si>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</si>
  <si>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</si>
  <si>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</si>
  <si>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</si>
  <si>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</si>
  <si>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</si>
  <si>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</si>
  <si>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</si>
  <si>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</si>
  <si>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</si>
  <si>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</si>
  <si>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</si>
  <si>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</si>
  <si>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</si>
  <si>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</si>
  <si>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</si>
  <si>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</si>
  <si>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</si>
  <si>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</si>
  <si>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</si>
  <si>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</si>
  <si>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</si>
  <si>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</si>
  <si>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</si>
  <si>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</si>
  <si>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</si>
  <si>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</si>
  <si>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</si>
  <si>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</si>
  <si>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</si>
  <si>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</si>
  <si>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</si>
  <si>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</si>
  <si>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</si>
  <si>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</si>
  <si>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</si>
  <si>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</si>
  <si>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</si>
  <si>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</si>
  <si>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</si>
  <si>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</si>
  <si>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</si>
  <si>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</si>
  <si>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</si>
  <si>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</si>
  <si>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</si>
  <si>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</si>
  <si>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</si>
  <si>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</si>
  <si>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</si>
  <si>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</si>
  <si>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</si>
  <si>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</si>
  <si>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</si>
  <si>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</si>
  <si>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</si>
  <si>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</si>
  <si>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</si>
  <si>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</si>
  <si>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</si>
  <si>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</si>
  <si>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</si>
  <si>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</si>
  <si>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</si>
  <si>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</si>
  <si>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</si>
  <si>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</si>
  <si>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</si>
  <si>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</si>
  <si>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</si>
  <si>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r>
      <t xml:space="preserve">* - при условии указания претендентом в Регламенте СМР на доп.работы накладных расходов и см.прибыли - </t>
    </r>
    <r>
      <rPr>
        <i/>
        <sz val="11"/>
        <color theme="1"/>
        <rFont val="Times New Roman"/>
        <family val="1"/>
        <charset val="204"/>
      </rPr>
      <t>"по видам работ"</t>
    </r>
  </si>
  <si>
    <t>расчет средних величин  накладных расходов и сметной прибыли  НР и СП приведен ниже:</t>
  </si>
  <si>
    <t>монтаж труб-в (ТМ изм, ППР)-40% от суммы опциона по СМР</t>
  </si>
  <si>
    <t>ИТОГО В СРЕДНЕМ</t>
  </si>
  <si>
    <t>часть КЖ (КЖ изм, ППР)-30 % от суммы опциона по СМР</t>
  </si>
  <si>
    <t>часть КИПиА (АТХ) -15% от суммы опциона по СМР</t>
  </si>
  <si>
    <t>электрика (ЭМ) -15% от суммы опциона по СМР</t>
  </si>
  <si>
    <t>Модернизация станции налива нефтепродуктов тит. 351/4 в автоцистерны с применением массовых расходомеров в рамках "Целевой программы по автоматизации измерений и контролю качества" и программы "Перенос управления предприятием в центральные операторные"</t>
  </si>
  <si>
    <t>Оцениваемый параметр
(ЗП план.пнр = ДР*0,00)</t>
  </si>
  <si>
    <t>Оцениваемый параметр
(ЗП план = ДР*0,14)</t>
  </si>
  <si>
    <t>Приложение № 9.1. к ПДО</t>
  </si>
  <si>
    <t>Приложение № 9.2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</si>
</sst>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4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0" fillId="0" borderId="0" xfId="33" applyFont="1" applyFill="1" applyAlignment="1">
      <alignment horizontal="center"/>
    </xf>
    <xf numFmtId="0" fontId="35" fillId="0" borderId="0" xfId="33" applyFont="1" applyFill="1" applyBorder="1" applyAlignment="1">
      <alignment horizontal="right"/>
    </xf>
    <xf numFmtId="9" fontId="35" fillId="0" borderId="0" xfId="33" applyNumberFormat="1" applyFont="1" applyFill="1" applyBorder="1"/>
    <xf numFmtId="0" fontId="35" fillId="0" borderId="0" xfId="33" applyFont="1" applyFill="1" applyBorder="1"/>
    <xf numFmtId="0" fontId="35" fillId="0" borderId="0" xfId="33" applyFont="1" applyFill="1" applyAlignment="1">
      <alignment horizontal="right"/>
    </xf>
    <xf numFmtId="9" fontId="35" fillId="0" borderId="0" xfId="33" applyNumberFormat="1" applyFont="1" applyFill="1"/>
    <xf numFmtId="0" fontId="35" fillId="0" borderId="0" xfId="33" applyFont="1" applyFill="1"/>
    <xf numFmtId="0" fontId="35" fillId="0" borderId="39" xfId="33" applyFont="1" applyFill="1" applyBorder="1" applyAlignment="1">
      <alignment horizontal="right"/>
    </xf>
    <xf numFmtId="9" fontId="35" fillId="0" borderId="39" xfId="33" applyNumberFormat="1" applyFont="1" applyFill="1" applyBorder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="80" zoomScaleNormal="80" zoomScaleSheetLayoutView="90" workbookViewId="0">
      <selection activeCell="H1" sqref="H1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182</v>
      </c>
    </row>
    <row r="2" spans="1:10" ht="36.75" customHeight="1" x14ac:dyDescent="0.25">
      <c r="A2" s="130" t="s">
        <v>121</v>
      </c>
      <c r="B2" s="131"/>
      <c r="C2" s="131"/>
      <c r="D2" s="131"/>
      <c r="E2" s="131"/>
      <c r="F2" s="131"/>
    </row>
    <row r="3" spans="1:10" ht="30" customHeight="1" thickBot="1" x14ac:dyDescent="0.3">
      <c r="A3" s="18"/>
      <c r="B3" s="139" t="s">
        <v>179</v>
      </c>
      <c r="C3" s="139"/>
      <c r="D3" s="139"/>
      <c r="E3" s="139"/>
      <c r="F3" s="139"/>
      <c r="G3" s="104"/>
      <c r="H3" s="90"/>
      <c r="I3" s="90"/>
      <c r="J3" s="90"/>
    </row>
    <row r="4" spans="1:10" ht="24.75" customHeight="1" x14ac:dyDescent="0.25">
      <c r="A4" s="132" t="s">
        <v>111</v>
      </c>
      <c r="B4" s="134" t="s">
        <v>67</v>
      </c>
      <c r="C4" s="132" t="s">
        <v>68</v>
      </c>
      <c r="D4" s="136"/>
      <c r="E4" s="137" t="s">
        <v>169</v>
      </c>
      <c r="F4" s="138"/>
      <c r="G4" s="128" t="s">
        <v>149</v>
      </c>
    </row>
    <row r="5" spans="1:10" ht="50.25" customHeight="1" thickBot="1" x14ac:dyDescent="0.3">
      <c r="A5" s="133"/>
      <c r="B5" s="135"/>
      <c r="C5" s="91" t="s">
        <v>122</v>
      </c>
      <c r="D5" s="92" t="s">
        <v>160</v>
      </c>
      <c r="E5" s="19" t="s">
        <v>124</v>
      </c>
      <c r="F5" s="20" t="s">
        <v>163</v>
      </c>
      <c r="G5" s="129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0.14000000000000001</v>
      </c>
      <c r="E8" s="32" t="s">
        <v>167</v>
      </c>
      <c r="F8" s="33" t="s">
        <v>168</v>
      </c>
      <c r="G8" s="108" t="s">
        <v>181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2.1000000000000001E-2</v>
      </c>
      <c r="E9" s="36" t="s">
        <v>94</v>
      </c>
      <c r="F9" s="37" t="s">
        <v>103</v>
      </c>
      <c r="G9" s="109" t="s">
        <v>150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(D8+D9)*0.78</f>
        <v>0.12558</v>
      </c>
      <c r="E10" s="38" t="s">
        <v>95</v>
      </c>
      <c r="F10" s="37" t="s">
        <v>110</v>
      </c>
      <c r="G10" s="109" t="s">
        <v>150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(D8+D9)*0.5</f>
        <v>8.0500000000000002E-2</v>
      </c>
      <c r="E11" s="38" t="s">
        <v>96</v>
      </c>
      <c r="F11" s="37" t="s">
        <v>112</v>
      </c>
      <c r="G11" s="109" t="s">
        <v>150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0.42</v>
      </c>
      <c r="E12" s="38" t="s">
        <v>88</v>
      </c>
      <c r="F12" s="37" t="s">
        <v>93</v>
      </c>
      <c r="G12" s="109" t="s">
        <v>161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5.0399999999999993E-2</v>
      </c>
      <c r="E13" s="39" t="s">
        <v>92</v>
      </c>
      <c r="F13" s="40" t="s">
        <v>82</v>
      </c>
      <c r="G13" s="109" t="s">
        <v>150</v>
      </c>
    </row>
    <row r="14" spans="1:10" s="58" customFormat="1" ht="31.5" customHeight="1" x14ac:dyDescent="0.25">
      <c r="A14" s="57" t="s">
        <v>66</v>
      </c>
      <c r="B14" s="56" t="s">
        <v>152</v>
      </c>
      <c r="C14" s="60"/>
      <c r="D14" s="96">
        <v>0.05</v>
      </c>
      <c r="E14" s="38" t="s">
        <v>88</v>
      </c>
      <c r="F14" s="37" t="s">
        <v>151</v>
      </c>
      <c r="G14" s="109" t="s">
        <v>161</v>
      </c>
    </row>
    <row r="15" spans="1:10" s="58" customFormat="1" ht="18" customHeight="1" x14ac:dyDescent="0.25">
      <c r="A15" s="57" t="s">
        <v>71</v>
      </c>
      <c r="B15" s="56" t="s">
        <v>153</v>
      </c>
      <c r="C15" s="60"/>
      <c r="D15" s="96">
        <f>0.02*D14</f>
        <v>1E-3</v>
      </c>
      <c r="E15" s="39" t="s">
        <v>91</v>
      </c>
      <c r="F15" s="40" t="s">
        <v>154</v>
      </c>
      <c r="G15" s="109" t="s">
        <v>150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155</v>
      </c>
      <c r="G16" s="102" t="s">
        <v>155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150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0.09</v>
      </c>
      <c r="E18" s="38" t="s">
        <v>88</v>
      </c>
      <c r="F18" s="37" t="s">
        <v>98</v>
      </c>
      <c r="G18" s="109" t="s">
        <v>162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2.2219119999999998E-2</v>
      </c>
      <c r="E19" s="36" t="s">
        <v>89</v>
      </c>
      <c r="F19" s="37" t="s">
        <v>125</v>
      </c>
      <c r="G19" s="109" t="s">
        <v>150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" customHeight="1" x14ac:dyDescent="0.25">
      <c r="A23" s="34" t="s">
        <v>83</v>
      </c>
      <c r="B23" s="31" t="s">
        <v>114</v>
      </c>
      <c r="C23" s="61"/>
      <c r="D23" s="95">
        <v>0</v>
      </c>
      <c r="E23" s="32" t="s">
        <v>165</v>
      </c>
      <c r="F23" s="33" t="s">
        <v>166</v>
      </c>
      <c r="G23" s="108" t="s">
        <v>180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0</v>
      </c>
      <c r="E24" s="36" t="s">
        <v>99</v>
      </c>
      <c r="F24" s="37" t="s">
        <v>104</v>
      </c>
      <c r="G24" s="109" t="s">
        <v>150</v>
      </c>
    </row>
    <row r="25" spans="1:7" x14ac:dyDescent="0.25">
      <c r="A25" s="41" t="s">
        <v>79</v>
      </c>
      <c r="B25" s="35" t="s">
        <v>157</v>
      </c>
      <c r="C25" s="60"/>
      <c r="D25" s="96">
        <f>(D23+D24)*0.5525</f>
        <v>0</v>
      </c>
      <c r="E25" s="38" t="s">
        <v>100</v>
      </c>
      <c r="F25" s="37" t="s">
        <v>116</v>
      </c>
      <c r="G25" s="109" t="s">
        <v>150</v>
      </c>
    </row>
    <row r="26" spans="1:7" ht="15.75" thickBot="1" x14ac:dyDescent="0.3">
      <c r="A26" s="41" t="s">
        <v>85</v>
      </c>
      <c r="B26" s="42" t="s">
        <v>158</v>
      </c>
      <c r="C26" s="60"/>
      <c r="D26" s="98">
        <f>(D23+D24)*0.32</f>
        <v>0</v>
      </c>
      <c r="E26" s="38" t="s">
        <v>101</v>
      </c>
      <c r="F26" s="37" t="s">
        <v>117</v>
      </c>
      <c r="G26" s="109" t="s">
        <v>150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1.0006991199999999</v>
      </c>
      <c r="E28" s="24"/>
      <c r="F28" s="50" t="s">
        <v>164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ht="18" customHeight="1" x14ac:dyDescent="0.25">
      <c r="B31" s="17" t="s">
        <v>172</v>
      </c>
    </row>
    <row r="32" spans="1:7" s="58" customFormat="1" ht="20.25" customHeight="1" x14ac:dyDescent="0.25">
      <c r="B32" s="58" t="s">
        <v>173</v>
      </c>
      <c r="G32" s="105"/>
    </row>
    <row r="33" spans="2:7" s="58" customFormat="1" ht="16.5" customHeight="1" x14ac:dyDescent="0.25">
      <c r="C33" s="119" t="s">
        <v>95</v>
      </c>
      <c r="D33" s="119" t="s">
        <v>96</v>
      </c>
      <c r="G33" s="105"/>
    </row>
    <row r="34" spans="2:7" s="58" customFormat="1" ht="16.5" customHeight="1" x14ac:dyDescent="0.25">
      <c r="B34" s="120" t="s">
        <v>174</v>
      </c>
      <c r="C34" s="121">
        <v>0.68</v>
      </c>
      <c r="D34" s="121">
        <v>0.48</v>
      </c>
      <c r="E34" s="122"/>
      <c r="F34" s="122"/>
      <c r="G34" s="105"/>
    </row>
    <row r="35" spans="2:7" s="58" customFormat="1" x14ac:dyDescent="0.25">
      <c r="B35" s="123" t="s">
        <v>177</v>
      </c>
      <c r="C35" s="121">
        <v>0.68</v>
      </c>
      <c r="D35" s="121">
        <v>0.48</v>
      </c>
      <c r="E35" s="125"/>
      <c r="F35" s="125"/>
      <c r="G35" s="105"/>
    </row>
    <row r="36" spans="2:7" s="58" customFormat="1" x14ac:dyDescent="0.25">
      <c r="B36" s="123" t="s">
        <v>178</v>
      </c>
      <c r="C36" s="124">
        <v>0.94</v>
      </c>
      <c r="D36" s="124">
        <v>0.52</v>
      </c>
      <c r="E36" s="125"/>
      <c r="F36" s="125"/>
      <c r="G36" s="105"/>
    </row>
    <row r="37" spans="2:7" s="58" customFormat="1" x14ac:dyDescent="0.25">
      <c r="B37" s="123" t="s">
        <v>176</v>
      </c>
      <c r="C37" s="124">
        <v>0.89</v>
      </c>
      <c r="D37" s="124">
        <v>0.52</v>
      </c>
      <c r="E37" s="125"/>
      <c r="F37" s="125"/>
      <c r="G37" s="105"/>
    </row>
    <row r="38" spans="2:7" s="58" customFormat="1" ht="7.5" customHeight="1" x14ac:dyDescent="0.25">
      <c r="B38" s="126"/>
      <c r="C38" s="127"/>
      <c r="D38" s="127"/>
      <c r="E38" s="122"/>
      <c r="F38" s="122"/>
      <c r="G38" s="105"/>
    </row>
    <row r="39" spans="2:7" s="58" customFormat="1" ht="19.5" customHeight="1" x14ac:dyDescent="0.25">
      <c r="B39" s="123" t="s">
        <v>175</v>
      </c>
      <c r="C39" s="124">
        <f>C34*0.4+C35*0.15+C36*0.15+C37*0.3</f>
        <v>0.78200000000000003</v>
      </c>
      <c r="D39" s="124">
        <f>D34*0.4+D35*0.15+D36*0.15+D37*0.3</f>
        <v>0.498</v>
      </c>
      <c r="E39" s="125"/>
      <c r="F39" s="125"/>
      <c r="G39" s="105"/>
    </row>
    <row r="40" spans="2:7" s="58" customFormat="1" x14ac:dyDescent="0.25">
      <c r="B40" s="58" t="s">
        <v>171</v>
      </c>
      <c r="G40" s="105"/>
    </row>
    <row r="41" spans="2:7" ht="18" hidden="1" customHeight="1" x14ac:dyDescent="0.25"/>
    <row r="42" spans="2:7" s="58" customFormat="1" hidden="1" x14ac:dyDescent="0.25">
      <c r="G42" s="105"/>
    </row>
    <row r="43" spans="2:7" s="58" customFormat="1" hidden="1" x14ac:dyDescent="0.25">
      <c r="G43" s="105"/>
    </row>
    <row r="44" spans="2:7" ht="15.75" customHeight="1" x14ac:dyDescent="0.25"/>
    <row r="45" spans="2:7" x14ac:dyDescent="0.25">
      <c r="B45" s="89" t="s">
        <v>159</v>
      </c>
    </row>
    <row r="46" spans="2:7" x14ac:dyDescent="0.25">
      <c r="B46" s="89" t="s">
        <v>156</v>
      </c>
    </row>
    <row r="47" spans="2:7" s="58" customFormat="1" x14ac:dyDescent="0.25">
      <c r="B47" s="58" t="s">
        <v>171</v>
      </c>
      <c r="G4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39370078740157483" right="0.39370078740157483" top="0.59055118110236227" bottom="0.39370078740157483" header="0.31496062992125984" footer="0.15748031496062992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A4" sqref="A4:I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183</v>
      </c>
    </row>
    <row r="2" spans="1:9" x14ac:dyDescent="0.25">
      <c r="E2" s="17"/>
      <c r="F2" s="17"/>
    </row>
    <row r="3" spans="1:9" ht="15" customHeight="1" x14ac:dyDescent="0.25">
      <c r="A3" s="140" t="s">
        <v>170</v>
      </c>
      <c r="B3" s="140"/>
      <c r="C3" s="140"/>
      <c r="D3" s="140"/>
      <c r="E3" s="140"/>
      <c r="F3" s="140"/>
      <c r="G3" s="140"/>
      <c r="H3" s="140"/>
    </row>
    <row r="4" spans="1:9" ht="30" customHeight="1" x14ac:dyDescent="0.25">
      <c r="A4" s="141" t="s">
        <v>179</v>
      </c>
      <c r="B4" s="141"/>
      <c r="C4" s="141"/>
      <c r="D4" s="141"/>
      <c r="E4" s="141"/>
      <c r="F4" s="141"/>
      <c r="G4" s="141"/>
      <c r="H4" s="141"/>
      <c r="I4" s="141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129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130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131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132</v>
      </c>
      <c r="B10" s="72" t="s">
        <v>133</v>
      </c>
      <c r="C10" s="72" t="s">
        <v>134</v>
      </c>
      <c r="D10" s="72" t="s">
        <v>135</v>
      </c>
      <c r="E10" s="72" t="s">
        <v>136</v>
      </c>
      <c r="F10" s="72" t="s">
        <v>137</v>
      </c>
      <c r="G10" s="72" t="s">
        <v>138</v>
      </c>
      <c r="H10" s="72" t="s">
        <v>139</v>
      </c>
      <c r="I10" s="72" t="s">
        <v>140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141</v>
      </c>
      <c r="E11" s="73" t="s">
        <v>142</v>
      </c>
      <c r="F11" s="73" t="s">
        <v>143</v>
      </c>
      <c r="G11" s="73" t="s">
        <v>144</v>
      </c>
      <c r="H11" s="73" t="s">
        <v>145</v>
      </c>
      <c r="I11" s="73" t="s">
        <v>146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147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148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rintOptions horizontalCentered="1"/>
  <pageMargins left="0.39370078740157483" right="0.39370078740157483" top="0.7480314960629921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2017-04-27T11:47:08Z</cp:lastPrinted>
  <dcterms:created xsi:type="dcterms:W3CDTF">2010-09-28T10:04:17Z</dcterms:created>
  <dcterms:modified xsi:type="dcterms:W3CDTF">2017-04-27T11:47:16Z</dcterms:modified>
</cp:coreProperties>
</file>